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14 AFF" sheetId="1" r:id="rId1"/>
  </sheets>
  <externalReferences>
    <externalReference r:id="rId2"/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1" i="1"/>
  <c r="Q21"/>
  <c r="R21"/>
  <c r="S21"/>
  <c r="T21"/>
  <c r="P22"/>
  <c r="Q22"/>
  <c r="R22"/>
  <c r="S22"/>
  <c r="T22"/>
  <c r="P23"/>
  <c r="Q23"/>
  <c r="R23"/>
  <c r="S23"/>
  <c r="T23"/>
  <c r="P24"/>
  <c r="Q24"/>
  <c r="R24"/>
  <c r="S24"/>
  <c r="T24"/>
  <c r="O22"/>
  <c r="O23"/>
  <c r="O24"/>
  <c r="O21"/>
  <c r="P18"/>
  <c r="Q18"/>
  <c r="R18"/>
  <c r="S18"/>
  <c r="T18"/>
  <c r="P19"/>
  <c r="Q19"/>
  <c r="R19"/>
  <c r="S19"/>
  <c r="T19"/>
  <c r="O19"/>
  <c r="O18"/>
  <c r="AG24" l="1"/>
  <c r="AC24"/>
  <c r="Y24"/>
  <c r="Q17"/>
  <c r="U17" s="1"/>
  <c r="B24"/>
  <c r="AG23"/>
  <c r="AC23"/>
  <c r="Y23"/>
  <c r="U23"/>
  <c r="B23"/>
  <c r="T15"/>
  <c r="S15"/>
  <c r="Y22"/>
  <c r="Q15"/>
  <c r="P15"/>
  <c r="O15"/>
  <c r="B22"/>
  <c r="AG21"/>
  <c r="S14"/>
  <c r="R14"/>
  <c r="U21"/>
  <c r="O14"/>
  <c r="B21"/>
  <c r="AG20"/>
  <c r="AC20"/>
  <c r="Y20"/>
  <c r="U20"/>
  <c r="B20"/>
  <c r="T13"/>
  <c r="AC19"/>
  <c r="Y19"/>
  <c r="Q13"/>
  <c r="P13"/>
  <c r="B19"/>
  <c r="AG18"/>
  <c r="S12"/>
  <c r="Y18"/>
  <c r="U18"/>
  <c r="O12"/>
  <c r="B18"/>
  <c r="T17"/>
  <c r="S17"/>
  <c r="AC17" s="1"/>
  <c r="R17"/>
  <c r="Y17" s="1"/>
  <c r="P17"/>
  <c r="O17"/>
  <c r="T16"/>
  <c r="S16"/>
  <c r="R16"/>
  <c r="Y16" s="1"/>
  <c r="Q16"/>
  <c r="P16"/>
  <c r="O16"/>
  <c r="R15"/>
  <c r="T14"/>
  <c r="Q14"/>
  <c r="P14"/>
  <c r="S13"/>
  <c r="AC13" s="1"/>
  <c r="R13"/>
  <c r="O13"/>
  <c r="T12"/>
  <c r="R12"/>
  <c r="Q12"/>
  <c r="P12"/>
  <c r="T11" l="1"/>
  <c r="T10" s="1"/>
  <c r="U14"/>
  <c r="U13"/>
  <c r="AC16"/>
  <c r="O11"/>
  <c r="O10" s="1"/>
  <c r="AG16"/>
  <c r="Y13"/>
  <c r="U16"/>
  <c r="AG17"/>
  <c r="AG13"/>
  <c r="AC12"/>
  <c r="S11"/>
  <c r="Y14"/>
  <c r="R11"/>
  <c r="AC15"/>
  <c r="P11"/>
  <c r="P10" s="1"/>
  <c r="AC14"/>
  <c r="AG15"/>
  <c r="Q11"/>
  <c r="AG14"/>
  <c r="U15"/>
  <c r="Y12"/>
  <c r="Y15"/>
  <c r="AG12"/>
  <c r="AC18"/>
  <c r="AG19"/>
  <c r="Y21"/>
  <c r="AC22"/>
  <c r="U24"/>
  <c r="U12"/>
  <c r="U19"/>
  <c r="AC21"/>
  <c r="AG22"/>
  <c r="U22"/>
  <c r="AG11" l="1"/>
  <c r="AG10"/>
  <c r="S10"/>
  <c r="AC10" s="1"/>
  <c r="AC11"/>
  <c r="U11"/>
  <c r="Q10"/>
  <c r="U10" s="1"/>
  <c r="R10"/>
  <c r="Y10" s="1"/>
  <c r="Y11"/>
</calcChain>
</file>

<file path=xl/sharedStrings.xml><?xml version="1.0" encoding="utf-8"?>
<sst xmlns="http://schemas.openxmlformats.org/spreadsheetml/2006/main" count="156" uniqueCount="108">
  <si>
    <t xml:space="preserve">Clave:
Emisión:
Versión:
Página: 1 de 1
</t>
  </si>
  <si>
    <t xml:space="preserve">Clasificación Programática: </t>
  </si>
  <si>
    <t>E - Prestación de Servicios Públicos</t>
  </si>
  <si>
    <t>Denominación del Pp:</t>
  </si>
  <si>
    <t>33 - SEGURIDAD PÚBLICA Y PREVENCIÓN DEL DELITO</t>
  </si>
  <si>
    <t>Eje de la Política Pública (PED):</t>
  </si>
  <si>
    <t>COMPROMISO CON LA GUBERNABILIDAD DEMOCRATICA, ORDEN Y SEGURIDAD</t>
  </si>
  <si>
    <t>Unidad Presupuestal:</t>
  </si>
  <si>
    <t>SECRETARIA DE SEGURIDAD PUBLICA</t>
  </si>
  <si>
    <t>Nivel</t>
  </si>
  <si>
    <t>Objetivo</t>
  </si>
  <si>
    <t>Avance Físico</t>
  </si>
  <si>
    <t>Avance Financiero</t>
  </si>
  <si>
    <t>Porcentaje de Avance en el Período respecto al Presupuesto Anual (Aprobado)</t>
  </si>
  <si>
    <t>Clave</t>
  </si>
  <si>
    <t>Descripción</t>
  </si>
  <si>
    <t xml:space="preserve">Indicador </t>
  </si>
  <si>
    <t>Método de Cálculo</t>
  </si>
  <si>
    <t>Unidad de Medida</t>
  </si>
  <si>
    <t>Meta Programada 2014</t>
  </si>
  <si>
    <t>Meta Alcanzada Trimestre</t>
  </si>
  <si>
    <t>Meta Acumulada 2014</t>
  </si>
  <si>
    <t>Meta Alcanzada Año 2014</t>
  </si>
  <si>
    <t>Semaforización</t>
  </si>
  <si>
    <t>Aprobado</t>
  </si>
  <si>
    <t>Modificado</t>
  </si>
  <si>
    <t>Comprometido</t>
  </si>
  <si>
    <t>Devengado</t>
  </si>
  <si>
    <t>Ejercido</t>
  </si>
  <si>
    <t>Pagado</t>
  </si>
  <si>
    <t>I</t>
  </si>
  <si>
    <t>II</t>
  </si>
  <si>
    <t>III</t>
  </si>
  <si>
    <t>IV</t>
  </si>
  <si>
    <t>Fin</t>
  </si>
  <si>
    <t>Contribuir al mejoramiento integral de las condiciones de vida de los colimenses a través de políticas públicas en materia de seguridad pública la prevención del delito la procuración de justicia y que la prevención y readaptación social que se expedita.</t>
  </si>
  <si>
    <t>Percepción ciudadana</t>
  </si>
  <si>
    <t>Encuesta nacional sobre la
inseguridad pública del Centro
de Investigaciones para el
Desarrollo AC.</t>
  </si>
  <si>
    <t>porcentaje</t>
  </si>
  <si>
    <t>Disminuir la inseguridad en la
percepción ciudadana</t>
  </si>
  <si>
    <t>Propósito</t>
  </si>
  <si>
    <t>Reducir la incidencia delictiva
en el Estado de Colima
mediante el fortalecimiento de
las capacidades de las
instituciones de seguridad
pública . n garantes del orden
la paz y la tranquilidad social</t>
  </si>
  <si>
    <t>Incidencia delictiva</t>
  </si>
  <si>
    <t>tasa de incidencia delictiva = (Incidencia delictiva del fuero común en el año t) - (incidencia delictiva del fuero común en el año t-1 / incidencia delictiva del fuero común en el año t-1) incidencia delictiva del fuero común en el año t-1)*100</t>
  </si>
  <si>
    <t>Disminuir la incidencia delictiva
estatal enlos delitos de alto
impacto en un 10%</t>
  </si>
  <si>
    <t>Componente</t>
  </si>
  <si>
    <t>E079</t>
  </si>
  <si>
    <t>Sistema penitenciario</t>
  </si>
  <si>
    <t>Atención a internos</t>
  </si>
  <si>
    <t>Población interna = o menor que la capacidad instalada</t>
  </si>
  <si>
    <t>Porcentaje</t>
  </si>
  <si>
    <t>Tener capacidad para dar atención hasta 3337 internos</t>
  </si>
  <si>
    <t>E080</t>
  </si>
  <si>
    <t>Polícia Estatal</t>
  </si>
  <si>
    <t>Operativo en el estados</t>
  </si>
  <si>
    <t>tasa de incidencia de operativos=(Operativos contra conductas delictivas en el Estado de Colima t-1 / Operativos contra conductas delictivas en el Estado de Colima t-1)*100</t>
  </si>
  <si>
    <t>Disminuir hechos delictivos en
el estado en un 10% respecto
al año anterior</t>
  </si>
  <si>
    <t>E081</t>
  </si>
  <si>
    <t>Capacitación Policial</t>
  </si>
  <si>
    <t>Capacitación a elementos policiales</t>
  </si>
  <si>
    <t>porcentaje de cursos de capacitación policial = Cursos impartidos / cursos programados</t>
  </si>
  <si>
    <t>50 cursos a diferentes grupos
policiales estatales y
municipales</t>
  </si>
  <si>
    <t>E082</t>
  </si>
  <si>
    <t>Seguridad Privada</t>
  </si>
  <si>
    <t>Supervisión a empresas de
seguridad</t>
  </si>
  <si>
    <t>número de empresas de seguridad privada supervisadas entre numero de empresas de seguridad
privada existentes por 100</t>
  </si>
  <si>
    <t>Cumplir al 100% con las visitas de supervisión programadas (80 prestadoras)</t>
  </si>
  <si>
    <t>E148</t>
  </si>
  <si>
    <t>Menores Infractores</t>
  </si>
  <si>
    <t>Atención a los menores infractores</t>
  </si>
  <si>
    <t>Numero de internos / capacidad instalada</t>
  </si>
  <si>
    <t>mantener albergados hasta 220 menores</t>
  </si>
  <si>
    <t>G083</t>
  </si>
  <si>
    <t>Desempeño de Funciones</t>
  </si>
  <si>
    <t>Porcentaje de Presupuesto
Ejercido</t>
  </si>
  <si>
    <t>Presupuesto ejercido / el
presupuesto autorizado X 100</t>
  </si>
  <si>
    <t>ejercer el presupuesto
autorizado por $2,627,068.98</t>
  </si>
  <si>
    <t>Actividades</t>
  </si>
  <si>
    <t>Eficientar el servicio en la Dirección General de Prevención y Reinserción Social.</t>
  </si>
  <si>
    <t>Capacitación para reinserción</t>
  </si>
  <si>
    <t>Número de internos en capacitación / Total de población de internos x 100</t>
  </si>
  <si>
    <t xml:space="preserve">Total de internos en condiciones de reinserción 3337 </t>
  </si>
  <si>
    <t>Eficientar el servicio en la Dirección General de la Policía Estatal Preventiva</t>
  </si>
  <si>
    <t>Realización de operativos</t>
  </si>
  <si>
    <t>Operativos contra conductas delictivas / hechos delictivos realizados x 100</t>
  </si>
  <si>
    <t>Disminuir la comisión de conductas delictivas en un 10% respecto al año anterior</t>
  </si>
  <si>
    <t>Subsidio para la Seguridad de los municipios (SUBSEMUN)</t>
  </si>
  <si>
    <t>Fondos federales</t>
  </si>
  <si>
    <t>presupuesto ejercido / presupuesto autorizado x 100</t>
  </si>
  <si>
    <t>De acuerdo al anexo unico del
subsidio no disponible</t>
  </si>
  <si>
    <t>Eficientar el servicio en el Instituto de Capacitación Policial.</t>
  </si>
  <si>
    <t>Capacitación de elementos
policiales</t>
  </si>
  <si>
    <t>Número de elementos capacitados/ el número de elementos en el estado x 100</t>
  </si>
  <si>
    <t>Eficientar el servicio en la Dirección de Seguridad Privada.</t>
  </si>
  <si>
    <t>Supervisión de empresas</t>
  </si>
  <si>
    <t>Medición mensual de prestadoras de seguridad privada supervisadas, entre el total anual programado x 100</t>
  </si>
  <si>
    <t>Cumplir al 100% con las visitas
de supervisión programadas
(80 prestadoras</t>
  </si>
  <si>
    <t xml:space="preserve">Eficientar el servicio en la Dirección del instituto para el tratamiento de menores infractores </t>
  </si>
  <si>
    <t>Atención a los menores
infractores</t>
  </si>
  <si>
    <t>número de internos/capacidad
instalada * 100</t>
  </si>
  <si>
    <t>tener capacidad para albergar
hasta 220 menores infractores</t>
  </si>
  <si>
    <t>Actividades de apoyo administrativo</t>
  </si>
  <si>
    <t>Presupuesto Ejercido</t>
  </si>
  <si>
    <t>presupuesto ejercito / el
presupuesto autorizado X 100</t>
  </si>
  <si>
    <t>Documento controlado por medio electrónico, toda copia en papel es un "Documento no controlado"</t>
  </si>
  <si>
    <t>S/D</t>
  </si>
  <si>
    <r>
      <rPr>
        <b/>
        <sz val="12"/>
        <color theme="1"/>
        <rFont val="Arial"/>
        <family val="2"/>
      </rPr>
      <t xml:space="preserve">Secretaría de Finanzas y Administración
</t>
    </r>
    <r>
      <rPr>
        <sz val="12"/>
        <color theme="1"/>
        <rFont val="Arial"/>
        <family val="2"/>
      </rPr>
      <t xml:space="preserve">Dirección General de Egresos
Dirección de Presupuesto
</t>
    </r>
  </si>
  <si>
    <r>
      <rPr>
        <b/>
        <sz val="12"/>
        <color theme="1"/>
        <rFont val="Arial"/>
        <family val="2"/>
      </rPr>
      <t>FICHA DE MONITOREO Y SEGUIMIENTO</t>
    </r>
    <r>
      <rPr>
        <sz val="12"/>
        <color theme="1"/>
        <rFont val="Arial"/>
        <family val="2"/>
      </rPr>
      <t xml:space="preserve">
(Avance Físico y Financiero)
</t>
    </r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</si>
</sst>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0.0%"/>
    <numFmt numFmtId="165" formatCode="_-* #,##0_-;\-* #,##0_-;_-* &quot;-&quot;??_-;_-@_-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4"/>
      <color theme="1"/>
      <name val="Calibri"/>
      <family val="2"/>
      <scheme val="minor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0">
    <xf numFmtId="0" fontId="0" fillId="0" borderId="0" xfId="0"/>
    <xf numFmtId="0" fontId="0" fillId="0" borderId="0" xfId="0" applyBorder="1"/>
    <xf numFmtId="0" fontId="2" fillId="0" borderId="0" xfId="0" applyFont="1" applyAlignment="1">
      <alignment vertical="top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/>
    </xf>
    <xf numFmtId="0" fontId="4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top"/>
    </xf>
    <xf numFmtId="0" fontId="4" fillId="0" borderId="9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top" wrapText="1"/>
    </xf>
    <xf numFmtId="43" fontId="4" fillId="0" borderId="4" xfId="1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right" vertical="center"/>
    </xf>
    <xf numFmtId="164" fontId="4" fillId="0" borderId="4" xfId="2" applyNumberFormat="1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164" fontId="0" fillId="0" borderId="4" xfId="2" applyNumberFormat="1" applyFont="1" applyBorder="1" applyAlignment="1">
      <alignment vertical="center"/>
    </xf>
    <xf numFmtId="0" fontId="0" fillId="0" borderId="4" xfId="0" applyBorder="1"/>
    <xf numFmtId="0" fontId="5" fillId="0" borderId="3" xfId="0" applyFont="1" applyBorder="1" applyAlignment="1">
      <alignment horizontal="left" vertical="top"/>
    </xf>
    <xf numFmtId="0" fontId="4" fillId="0" borderId="3" xfId="0" applyFont="1" applyBorder="1" applyAlignment="1">
      <alignment horizontal="center" vertical="top"/>
    </xf>
    <xf numFmtId="43" fontId="7" fillId="0" borderId="4" xfId="1" applyNumberFormat="1" applyFont="1" applyBorder="1" applyAlignment="1">
      <alignment horizontal="center" vertical="top" wrapText="1"/>
    </xf>
    <xf numFmtId="3" fontId="4" fillId="0" borderId="3" xfId="1" applyNumberFormat="1" applyFont="1" applyBorder="1" applyAlignment="1">
      <alignment horizontal="center" vertical="center"/>
    </xf>
    <xf numFmtId="164" fontId="4" fillId="0" borderId="3" xfId="2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0" fillId="0" borderId="3" xfId="2" applyNumberFormat="1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vertical="top"/>
    </xf>
    <xf numFmtId="0" fontId="8" fillId="0" borderId="4" xfId="0" applyFont="1" applyBorder="1" applyAlignment="1">
      <alignment horizontal="center" vertical="top" wrapText="1"/>
    </xf>
    <xf numFmtId="43" fontId="8" fillId="0" borderId="4" xfId="1" applyNumberFormat="1" applyFont="1" applyBorder="1" applyAlignment="1">
      <alignment horizontal="center" vertical="top" wrapText="1"/>
    </xf>
    <xf numFmtId="3" fontId="4" fillId="0" borderId="4" xfId="1" applyNumberFormat="1" applyFont="1" applyBorder="1" applyAlignment="1">
      <alignment horizontal="right" vertical="center"/>
    </xf>
    <xf numFmtId="165" fontId="7" fillId="0" borderId="4" xfId="1" applyNumberFormat="1" applyFont="1" applyBorder="1" applyAlignment="1">
      <alignment horizontal="center" vertical="top" wrapText="1"/>
    </xf>
    <xf numFmtId="3" fontId="4" fillId="0" borderId="4" xfId="1" applyNumberFormat="1" applyFont="1" applyBorder="1" applyAlignment="1">
      <alignment vertical="center"/>
    </xf>
    <xf numFmtId="165" fontId="8" fillId="0" borderId="4" xfId="1" applyNumberFormat="1" applyFont="1" applyBorder="1" applyAlignment="1">
      <alignment horizontal="center" vertical="top" wrapText="1"/>
    </xf>
    <xf numFmtId="165" fontId="7" fillId="0" borderId="4" xfId="1" applyNumberFormat="1" applyFont="1" applyFill="1" applyBorder="1" applyAlignment="1">
      <alignment horizontal="center" vertical="top" wrapText="1"/>
    </xf>
    <xf numFmtId="0" fontId="4" fillId="0" borderId="4" xfId="0" applyFont="1" applyBorder="1" applyAlignment="1">
      <alignment vertical="top"/>
    </xf>
    <xf numFmtId="43" fontId="8" fillId="0" borderId="4" xfId="1" applyFont="1" applyBorder="1" applyAlignment="1">
      <alignment horizontal="center" vertical="top" wrapText="1"/>
    </xf>
    <xf numFmtId="0" fontId="4" fillId="0" borderId="4" xfId="0" applyFont="1" applyBorder="1"/>
    <xf numFmtId="3" fontId="4" fillId="0" borderId="4" xfId="1" applyNumberFormat="1" applyFont="1" applyBorder="1" applyAlignment="1">
      <alignment vertical="top"/>
    </xf>
    <xf numFmtId="4" fontId="4" fillId="0" borderId="4" xfId="0" applyNumberFormat="1" applyFont="1" applyBorder="1" applyAlignment="1">
      <alignment vertical="center"/>
    </xf>
    <xf numFmtId="9" fontId="8" fillId="0" borderId="4" xfId="0" applyNumberFormat="1" applyFont="1" applyBorder="1" applyAlignment="1">
      <alignment horizontal="center" vertical="top" wrapText="1"/>
    </xf>
    <xf numFmtId="9" fontId="8" fillId="0" borderId="4" xfId="2" applyFont="1" applyBorder="1" applyAlignment="1">
      <alignment horizontal="center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/>
    <xf numFmtId="0" fontId="0" fillId="0" borderId="0" xfId="0" applyAlignment="1">
      <alignment horizontal="center"/>
    </xf>
    <xf numFmtId="3" fontId="10" fillId="0" borderId="4" xfId="1" applyNumberFormat="1" applyFont="1" applyBorder="1" applyAlignment="1">
      <alignment vertical="top"/>
    </xf>
    <xf numFmtId="0" fontId="4" fillId="0" borderId="4" xfId="0" applyFont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4" xfId="0" applyFont="1" applyBorder="1" applyAlignment="1">
      <alignment horizontal="center" vertical="top"/>
    </xf>
    <xf numFmtId="0" fontId="4" fillId="0" borderId="0" xfId="0" applyFont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justify" vertical="top" wrapText="1"/>
    </xf>
    <xf numFmtId="0" fontId="4" fillId="0" borderId="3" xfId="0" applyFont="1" applyBorder="1" applyAlignment="1">
      <alignment horizontal="justify" vertical="top" wrapText="1"/>
    </xf>
    <xf numFmtId="0" fontId="4" fillId="0" borderId="4" xfId="0" applyFont="1" applyBorder="1" applyAlignment="1">
      <alignment horizontal="justify" vertical="top" wrapText="1"/>
    </xf>
    <xf numFmtId="0" fontId="7" fillId="0" borderId="4" xfId="0" applyFont="1" applyBorder="1" applyAlignment="1">
      <alignment horizontal="justify" vertical="top" wrapText="1"/>
    </xf>
  </cellXfs>
  <cellStyles count="3">
    <cellStyle name="Millares" xfId="1" builtinId="3"/>
    <cellStyle name="Normal" xfId="0" builtinId="0"/>
    <cellStyle name="Porcentual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226216</xdr:colOff>
      <xdr:row>0</xdr:row>
      <xdr:rowOff>59533</xdr:rowOff>
    </xdr:from>
    <xdr:to>
      <xdr:col>2</xdr:col>
      <xdr:colOff>476650</xdr:colOff>
      <xdr:row>4</xdr:row>
      <xdr:rowOff>95250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26216" y="59533"/>
          <a:ext cx="2679309" cy="1416842"/>
        </a:xfrm>
        <a:prstGeom prst="rect">
          <a:avLst/>
        </a:prstGeom>
      </xdr:spPr>
    </xdr:pic>
    <xdr:clientData/>
  </xdr:twoCellAnchor>
  <xdr:twoCellAnchor>
    <xdr:from>
      <xdr:col>2</xdr:col>
      <xdr:colOff>268064</xdr:colOff>
      <xdr:row>25</xdr:row>
      <xdr:rowOff>8369</xdr:rowOff>
    </xdr:from>
    <xdr:to>
      <xdr:col>19</xdr:col>
      <xdr:colOff>762000</xdr:colOff>
      <xdr:row>34</xdr:row>
      <xdr:rowOff>95249</xdr:rowOff>
    </xdr:to>
    <xdr:grpSp>
      <xdr:nvGrpSpPr>
        <xdr:cNvPr id="3" name="Grupo 2"/>
        <xdr:cNvGrpSpPr/>
      </xdr:nvGrpSpPr>
      <xdr:grpSpPr>
        <a:xfrm>
          <a:off x="2696939" y="14375244"/>
          <a:ext cx="18210436" cy="1801380"/>
          <a:chOff x="2526850" y="26923298"/>
          <a:chExt cx="14264364" cy="1562525"/>
        </a:xfrm>
      </xdr:grpSpPr>
      <xdr:sp macro="" textlink="">
        <xdr:nvSpPr>
          <xdr:cNvPr id="4" name="Rectángulo 3"/>
          <xdr:cNvSpPr/>
        </xdr:nvSpPr>
        <xdr:spPr>
          <a:xfrm>
            <a:off x="9658643" y="26923298"/>
            <a:ext cx="3538687" cy="1562525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VISTO</a:t>
            </a:r>
            <a:r>
              <a:rPr lang="es-MX" sz="1600" b="1" baseline="0">
                <a:solidFill>
                  <a:sysClr val="windowText" lastClr="000000"/>
                </a:solidFill>
              </a:rPr>
              <a:t> BUENO</a:t>
            </a:r>
            <a:r>
              <a:rPr lang="es-MX" sz="1600" b="1">
                <a:solidFill>
                  <a:sysClr val="windowText" lastClr="000000"/>
                </a:solidFill>
              </a:rPr>
              <a:t>:</a:t>
            </a: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________________________________</a:t>
            </a:r>
          </a:p>
          <a:p>
            <a:pPr algn="ctr"/>
            <a:r>
              <a:rPr lang="es-MX" sz="1600" b="1" baseline="0">
                <a:solidFill>
                  <a:sysClr val="windowText" lastClr="000000"/>
                </a:solidFill>
              </a:rPr>
              <a:t>Gral. de Div. D.E.M. Ret. Raúl Pinedo Dávila</a:t>
            </a:r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0">
                <a:solidFill>
                  <a:sysClr val="windowText" lastClr="000000"/>
                </a:solidFill>
              </a:rPr>
              <a:t>Secretario</a:t>
            </a:r>
            <a:r>
              <a:rPr lang="es-MX" sz="1600" b="0" baseline="0">
                <a:solidFill>
                  <a:sysClr val="windowText" lastClr="000000"/>
                </a:solidFill>
              </a:rPr>
              <a:t> de Seguridad Pública </a:t>
            </a:r>
            <a:endParaRPr lang="es-MX" sz="1600" b="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5" name="Rectángulo 4"/>
          <xdr:cNvSpPr/>
        </xdr:nvSpPr>
        <xdr:spPr>
          <a:xfrm>
            <a:off x="13266204" y="26923299"/>
            <a:ext cx="3525010" cy="1556451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ELABORÓ:</a:t>
            </a: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________________________________</a:t>
            </a: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Lic. Pablo Galindo Morales Matambu</a:t>
            </a:r>
            <a:endParaRPr lang="es-MX" sz="1600" b="1" baseline="0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0">
                <a:solidFill>
                  <a:sysClr val="windowText" lastClr="000000"/>
                </a:solidFill>
              </a:rPr>
              <a:t>Coordinador</a:t>
            </a:r>
            <a:r>
              <a:rPr lang="es-MX" sz="1600" b="0" baseline="0">
                <a:solidFill>
                  <a:sysClr val="windowText" lastClr="000000"/>
                </a:solidFill>
              </a:rPr>
              <a:t> General Administrativo</a:t>
            </a:r>
            <a:endParaRPr lang="es-MX" sz="1600" b="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6" name="Rectángulo 5"/>
          <xdr:cNvSpPr/>
        </xdr:nvSpPr>
        <xdr:spPr>
          <a:xfrm>
            <a:off x="6074348" y="26923298"/>
            <a:ext cx="3515420" cy="1562525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REVISÓ:</a:t>
            </a: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________________________________</a:t>
            </a: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C.P.</a:t>
            </a:r>
            <a:r>
              <a:rPr lang="es-MX" sz="1600" b="1" baseline="0">
                <a:solidFill>
                  <a:sysClr val="windowText" lastClr="000000"/>
                </a:solidFill>
              </a:rPr>
              <a:t> Jorge Anguiano Olmos</a:t>
            </a:r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0">
                <a:solidFill>
                  <a:sysClr val="windowText" lastClr="000000"/>
                </a:solidFill>
              </a:rPr>
              <a:t>Director de Presupuesto</a:t>
            </a:r>
          </a:p>
        </xdr:txBody>
      </xdr:sp>
      <xdr:sp macro="" textlink="">
        <xdr:nvSpPr>
          <xdr:cNvPr id="7" name="Rectángulo 6"/>
          <xdr:cNvSpPr/>
        </xdr:nvSpPr>
        <xdr:spPr>
          <a:xfrm>
            <a:off x="2526850" y="26923298"/>
            <a:ext cx="3478623" cy="1562525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AUTORIZÓ:</a:t>
            </a: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________________________________</a:t>
            </a: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C.P.</a:t>
            </a:r>
            <a:r>
              <a:rPr lang="es-MX" sz="1600" b="1" baseline="0">
                <a:solidFill>
                  <a:sysClr val="windowText" lastClr="000000"/>
                </a:solidFill>
              </a:rPr>
              <a:t> Clemente Mendoza Martínez</a:t>
            </a:r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0">
                <a:solidFill>
                  <a:sysClr val="windowText" lastClr="000000"/>
                </a:solidFill>
              </a:rPr>
              <a:t>Secretario de Finanzas y Administración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TITUD/Desktop/SFyA%20-%20Pozoscan/2014/UED/Reportes%20scap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TITUD/Desktop/Copia%20de%20MOMENTOS%20ACTIVIDADES%201ER%20TRIMESTRE%20201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ormato reporte 2"/>
      <sheetName val="01 AFF "/>
      <sheetName val="01 03 AFF"/>
      <sheetName val="Sheet1"/>
      <sheetName val="02 AFF"/>
      <sheetName val="03 01 AFF"/>
      <sheetName val="03 02 AFF"/>
      <sheetName val="04 AFF"/>
      <sheetName val="05 AFF"/>
      <sheetName val="06 AFF"/>
      <sheetName val="07 AFF"/>
      <sheetName val="08 AFF"/>
      <sheetName val="09 AFF"/>
      <sheetName val="10 AFF"/>
      <sheetName val="11 AFF"/>
      <sheetName val="12 AFF"/>
      <sheetName val="13 AFF"/>
      <sheetName val="14 AFF"/>
      <sheetName val="15 AFF"/>
      <sheetName val="16 AFF"/>
      <sheetName val="XX AFF"/>
    </sheetNames>
    <sheetDataSet>
      <sheetData sheetId="0"/>
      <sheetData sheetId="1"/>
      <sheetData sheetId="2"/>
      <sheetData sheetId="3">
        <row r="173">
          <cell r="A173" t="str">
            <v>04E33E079A010000</v>
          </cell>
        </row>
        <row r="174">
          <cell r="A174" t="str">
            <v>04E33E080A010000</v>
          </cell>
        </row>
        <row r="175">
          <cell r="A175" t="str">
            <v>04E33E080A020000</v>
          </cell>
        </row>
        <row r="176">
          <cell r="A176" t="str">
            <v>04E33E081A010000</v>
          </cell>
        </row>
        <row r="177">
          <cell r="A177" t="str">
            <v>04E33E082A010000</v>
          </cell>
        </row>
        <row r="178">
          <cell r="A178" t="str">
            <v>04E33E148A010000</v>
          </cell>
        </row>
        <row r="179">
          <cell r="A179" t="str">
            <v>04E33G083A010000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252">
          <cell r="C252">
            <v>32101995.780000001</v>
          </cell>
          <cell r="D252">
            <v>35512758.170000002</v>
          </cell>
          <cell r="E252">
            <v>80084.94</v>
          </cell>
          <cell r="F252">
            <v>59955.55</v>
          </cell>
          <cell r="G252">
            <v>12761056.300000001</v>
          </cell>
          <cell r="H252">
            <v>26582081.07</v>
          </cell>
        </row>
        <row r="253">
          <cell r="C253">
            <v>47143778.399999999</v>
          </cell>
          <cell r="D253">
            <v>47696100.75</v>
          </cell>
          <cell r="E253">
            <v>80478.960000000006</v>
          </cell>
          <cell r="F253">
            <v>18262.509999999998</v>
          </cell>
          <cell r="G253">
            <v>11405510.380000001</v>
          </cell>
          <cell r="H253">
            <v>34641142.210000001</v>
          </cell>
        </row>
        <row r="254">
          <cell r="C254">
            <v>662848.06999999995</v>
          </cell>
          <cell r="D254">
            <v>813725.05</v>
          </cell>
          <cell r="E254">
            <v>0</v>
          </cell>
          <cell r="F254">
            <v>0</v>
          </cell>
          <cell r="G254">
            <v>146522.01999999999</v>
          </cell>
          <cell r="H254">
            <v>545394.22</v>
          </cell>
        </row>
        <row r="255">
          <cell r="C255">
            <v>244730.78</v>
          </cell>
          <cell r="D255">
            <v>236974.95</v>
          </cell>
          <cell r="E255">
            <v>0</v>
          </cell>
          <cell r="F255">
            <v>510.4</v>
          </cell>
          <cell r="G255">
            <v>53605.62</v>
          </cell>
          <cell r="H255">
            <v>183149.39</v>
          </cell>
        </row>
        <row r="256">
          <cell r="C256">
            <v>3493391.23</v>
          </cell>
          <cell r="D256">
            <v>3751966.66</v>
          </cell>
          <cell r="E256">
            <v>131.5</v>
          </cell>
          <cell r="F256">
            <v>9785.76</v>
          </cell>
          <cell r="G256">
            <v>1282528.6000000001</v>
          </cell>
          <cell r="H256">
            <v>2618424.58</v>
          </cell>
        </row>
        <row r="257">
          <cell r="C257">
            <v>1477542.81</v>
          </cell>
          <cell r="D257">
            <v>1275733.8700000001</v>
          </cell>
          <cell r="E257">
            <v>15528.41</v>
          </cell>
          <cell r="F257">
            <v>4324.3999999999996</v>
          </cell>
          <cell r="G257">
            <v>464521.2</v>
          </cell>
          <cell r="H257">
            <v>614922.18000000005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37"/>
  <sheetViews>
    <sheetView tabSelected="1" zoomScale="60" zoomScaleNormal="60" workbookViewId="0">
      <selection activeCell="C10" sqref="C10:E24"/>
    </sheetView>
  </sheetViews>
  <sheetFormatPr baseColWidth="10" defaultRowHeight="15"/>
  <cols>
    <col min="1" max="1" width="15.7109375" customWidth="1"/>
    <col min="2" max="2" width="20.7109375" customWidth="1"/>
    <col min="3" max="3" width="30.7109375" customWidth="1"/>
    <col min="4" max="4" width="25.7109375" customWidth="1"/>
    <col min="5" max="5" width="30.7109375" customWidth="1"/>
    <col min="6" max="6" width="12" style="52" customWidth="1"/>
    <col min="7" max="7" width="13.5703125" customWidth="1"/>
    <col min="8" max="11" width="8.7109375" customWidth="1"/>
    <col min="12" max="12" width="14" customWidth="1"/>
    <col min="13" max="13" width="13.85546875" customWidth="1"/>
    <col min="14" max="14" width="17.85546875" customWidth="1"/>
    <col min="15" max="16" width="13.7109375" customWidth="1"/>
    <col min="17" max="17" width="17" customWidth="1"/>
    <col min="18" max="20" width="13.7109375" customWidth="1"/>
    <col min="21" max="36" width="8.7109375" customWidth="1"/>
  </cols>
  <sheetData>
    <row r="1" spans="1:36" ht="46.5" customHeight="1">
      <c r="C1" s="1"/>
      <c r="D1" s="74" t="s">
        <v>106</v>
      </c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68" t="s">
        <v>0</v>
      </c>
      <c r="AH1" s="68"/>
      <c r="AI1" s="68"/>
      <c r="AJ1" s="68"/>
    </row>
    <row r="2" spans="1:36" ht="33" customHeight="1">
      <c r="D2" s="75" t="s">
        <v>107</v>
      </c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68"/>
      <c r="AH2" s="68"/>
      <c r="AI2" s="68"/>
      <c r="AJ2" s="68"/>
    </row>
    <row r="3" spans="1:36">
      <c r="D3" s="2" t="s">
        <v>1</v>
      </c>
      <c r="E3" s="3"/>
      <c r="F3" s="4" t="s">
        <v>2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6"/>
      <c r="T3" s="6"/>
      <c r="U3" s="6"/>
      <c r="V3" s="6"/>
      <c r="W3" s="6"/>
      <c r="AG3" s="68"/>
      <c r="AH3" s="68"/>
      <c r="AI3" s="68"/>
      <c r="AJ3" s="68"/>
    </row>
    <row r="4" spans="1:36">
      <c r="D4" s="2" t="s">
        <v>3</v>
      </c>
      <c r="E4" s="3"/>
      <c r="F4" s="4" t="s">
        <v>4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6"/>
      <c r="T4" s="6"/>
      <c r="U4" s="6"/>
      <c r="V4" s="6"/>
      <c r="W4" s="6"/>
      <c r="AG4" s="68"/>
      <c r="AH4" s="68"/>
      <c r="AI4" s="68"/>
      <c r="AJ4" s="68"/>
    </row>
    <row r="5" spans="1:36">
      <c r="D5" s="2" t="s">
        <v>5</v>
      </c>
      <c r="E5" s="4"/>
      <c r="F5" s="4" t="s">
        <v>6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6"/>
      <c r="T5" s="6"/>
      <c r="U5" s="6"/>
      <c r="V5" s="6"/>
      <c r="W5" s="6"/>
      <c r="AG5" s="68"/>
      <c r="AH5" s="68"/>
      <c r="AI5" s="68"/>
      <c r="AJ5" s="68"/>
    </row>
    <row r="6" spans="1:36" ht="21" customHeight="1">
      <c r="D6" s="2" t="s">
        <v>7</v>
      </c>
      <c r="E6" s="7"/>
      <c r="F6" s="8" t="s">
        <v>8</v>
      </c>
      <c r="G6" s="7"/>
      <c r="H6" s="7"/>
      <c r="I6" s="7"/>
      <c r="J6" s="7"/>
      <c r="K6" s="7"/>
      <c r="L6" s="7"/>
      <c r="M6" s="7"/>
      <c r="N6" s="7"/>
      <c r="O6" s="7"/>
      <c r="P6" s="5"/>
      <c r="Q6" s="5"/>
      <c r="R6" s="5"/>
      <c r="S6" s="6"/>
      <c r="T6" s="6"/>
      <c r="U6" s="6"/>
      <c r="V6" s="6"/>
      <c r="W6" s="6"/>
      <c r="AG6" s="69"/>
      <c r="AH6" s="69"/>
      <c r="AI6" s="69"/>
      <c r="AJ6" s="69"/>
    </row>
    <row r="7" spans="1:36" ht="27" customHeight="1">
      <c r="A7" s="63" t="s">
        <v>9</v>
      </c>
      <c r="B7" s="60" t="s">
        <v>10</v>
      </c>
      <c r="C7" s="60"/>
      <c r="D7" s="60"/>
      <c r="E7" s="60"/>
      <c r="F7" s="60"/>
      <c r="G7" s="60"/>
      <c r="H7" s="61" t="s">
        <v>11</v>
      </c>
      <c r="I7" s="61"/>
      <c r="J7" s="61"/>
      <c r="K7" s="61"/>
      <c r="L7" s="61"/>
      <c r="M7" s="61"/>
      <c r="N7" s="61"/>
      <c r="O7" s="60" t="s">
        <v>12</v>
      </c>
      <c r="P7" s="60"/>
      <c r="Q7" s="60"/>
      <c r="R7" s="60"/>
      <c r="S7" s="60"/>
      <c r="T7" s="60"/>
      <c r="U7" s="57" t="s">
        <v>13</v>
      </c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9"/>
    </row>
    <row r="8" spans="1:36" ht="21.75" customHeight="1">
      <c r="A8" s="70"/>
      <c r="B8" s="60" t="s">
        <v>14</v>
      </c>
      <c r="C8" s="60" t="s">
        <v>15</v>
      </c>
      <c r="D8" s="60" t="s">
        <v>16</v>
      </c>
      <c r="E8" s="60" t="s">
        <v>17</v>
      </c>
      <c r="F8" s="61" t="s">
        <v>18</v>
      </c>
      <c r="G8" s="61" t="s">
        <v>19</v>
      </c>
      <c r="H8" s="60" t="s">
        <v>20</v>
      </c>
      <c r="I8" s="60"/>
      <c r="J8" s="60"/>
      <c r="K8" s="60"/>
      <c r="L8" s="62" t="s">
        <v>21</v>
      </c>
      <c r="M8" s="62" t="s">
        <v>22</v>
      </c>
      <c r="N8" s="62" t="s">
        <v>23</v>
      </c>
      <c r="O8" s="56" t="s">
        <v>24</v>
      </c>
      <c r="P8" s="63" t="s">
        <v>25</v>
      </c>
      <c r="Q8" s="63" t="s">
        <v>26</v>
      </c>
      <c r="R8" s="63" t="s">
        <v>27</v>
      </c>
      <c r="S8" s="55" t="s">
        <v>28</v>
      </c>
      <c r="T8" s="56" t="s">
        <v>29</v>
      </c>
      <c r="U8" s="57" t="s">
        <v>26</v>
      </c>
      <c r="V8" s="58"/>
      <c r="W8" s="58"/>
      <c r="X8" s="59"/>
      <c r="Y8" s="57" t="s">
        <v>27</v>
      </c>
      <c r="Z8" s="58"/>
      <c r="AA8" s="58"/>
      <c r="AB8" s="59"/>
      <c r="AC8" s="71" t="s">
        <v>28</v>
      </c>
      <c r="AD8" s="72"/>
      <c r="AE8" s="72"/>
      <c r="AF8" s="73"/>
      <c r="AG8" s="57" t="s">
        <v>29</v>
      </c>
      <c r="AH8" s="58"/>
      <c r="AI8" s="58"/>
      <c r="AJ8" s="59"/>
    </row>
    <row r="9" spans="1:36">
      <c r="A9" s="64"/>
      <c r="B9" s="60"/>
      <c r="C9" s="60"/>
      <c r="D9" s="60"/>
      <c r="E9" s="60"/>
      <c r="F9" s="61"/>
      <c r="G9" s="61"/>
      <c r="H9" s="9" t="s">
        <v>30</v>
      </c>
      <c r="I9" s="9" t="s">
        <v>31</v>
      </c>
      <c r="J9" s="9" t="s">
        <v>32</v>
      </c>
      <c r="K9" s="9" t="s">
        <v>33</v>
      </c>
      <c r="L9" s="62"/>
      <c r="M9" s="62"/>
      <c r="N9" s="62"/>
      <c r="O9" s="56"/>
      <c r="P9" s="64"/>
      <c r="Q9" s="64"/>
      <c r="R9" s="64"/>
      <c r="S9" s="55"/>
      <c r="T9" s="56"/>
      <c r="U9" s="10" t="s">
        <v>30</v>
      </c>
      <c r="V9" s="10" t="s">
        <v>31</v>
      </c>
      <c r="W9" s="10" t="s">
        <v>32</v>
      </c>
      <c r="X9" s="10" t="s">
        <v>33</v>
      </c>
      <c r="Y9" s="10" t="s">
        <v>30</v>
      </c>
      <c r="Z9" s="10" t="s">
        <v>31</v>
      </c>
      <c r="AA9" s="10" t="s">
        <v>32</v>
      </c>
      <c r="AB9" s="10" t="s">
        <v>33</v>
      </c>
      <c r="AC9" s="10" t="s">
        <v>30</v>
      </c>
      <c r="AD9" s="10" t="s">
        <v>31</v>
      </c>
      <c r="AE9" s="10" t="s">
        <v>32</v>
      </c>
      <c r="AF9" s="10" t="s">
        <v>33</v>
      </c>
      <c r="AG9" s="10" t="s">
        <v>30</v>
      </c>
      <c r="AH9" s="10" t="s">
        <v>31</v>
      </c>
      <c r="AI9" s="10" t="s">
        <v>32</v>
      </c>
      <c r="AJ9" s="10" t="s">
        <v>33</v>
      </c>
    </row>
    <row r="10" spans="1:36" ht="104.25" customHeight="1">
      <c r="A10" s="11" t="s">
        <v>34</v>
      </c>
      <c r="B10" s="12"/>
      <c r="C10" s="76" t="s">
        <v>35</v>
      </c>
      <c r="D10" s="76" t="s">
        <v>36</v>
      </c>
      <c r="E10" s="76" t="s">
        <v>37</v>
      </c>
      <c r="F10" s="13" t="s">
        <v>38</v>
      </c>
      <c r="G10" s="14" t="s">
        <v>39</v>
      </c>
      <c r="H10" s="54" t="s">
        <v>105</v>
      </c>
      <c r="I10" s="15"/>
      <c r="J10" s="15"/>
      <c r="K10" s="15"/>
      <c r="L10" s="15"/>
      <c r="M10" s="15"/>
      <c r="N10" s="16"/>
      <c r="O10" s="17">
        <f>O11</f>
        <v>85124287.070000008</v>
      </c>
      <c r="P10" s="17">
        <f t="shared" ref="P10:T10" si="0">P11</f>
        <v>89287259.450000003</v>
      </c>
      <c r="Q10" s="17">
        <f t="shared" si="0"/>
        <v>176223.81000000003</v>
      </c>
      <c r="R10" s="17">
        <f t="shared" si="0"/>
        <v>92838.619999999981</v>
      </c>
      <c r="S10" s="17">
        <f t="shared" si="0"/>
        <v>26113744.120000001</v>
      </c>
      <c r="T10" s="17">
        <f t="shared" si="0"/>
        <v>65185113.649999999</v>
      </c>
      <c r="U10" s="18">
        <f>Q10/O10</f>
        <v>2.0701942543740358E-3</v>
      </c>
      <c r="V10" s="19"/>
      <c r="W10" s="19"/>
      <c r="X10" s="20"/>
      <c r="Y10" s="21">
        <f>R10/O10</f>
        <v>1.0906243470051769E-3</v>
      </c>
      <c r="Z10" s="20"/>
      <c r="AA10" s="20"/>
      <c r="AB10" s="20"/>
      <c r="AC10" s="21">
        <f>S10/O10</f>
        <v>0.30677195685088043</v>
      </c>
      <c r="AD10" s="20"/>
      <c r="AE10" s="20"/>
      <c r="AF10" s="20"/>
      <c r="AG10" s="21">
        <f>T10/O10</f>
        <v>0.76576398926426859</v>
      </c>
      <c r="AH10" s="20"/>
      <c r="AI10" s="20"/>
      <c r="AJ10" s="22"/>
    </row>
    <row r="11" spans="1:36" ht="109.5" customHeight="1">
      <c r="A11" s="23" t="s">
        <v>40</v>
      </c>
      <c r="B11" s="24"/>
      <c r="C11" s="77" t="s">
        <v>41</v>
      </c>
      <c r="D11" s="76" t="s">
        <v>42</v>
      </c>
      <c r="E11" s="76" t="s">
        <v>43</v>
      </c>
      <c r="F11" s="13" t="s">
        <v>38</v>
      </c>
      <c r="G11" s="25" t="s">
        <v>44</v>
      </c>
      <c r="H11" s="54" t="s">
        <v>105</v>
      </c>
      <c r="I11" s="15"/>
      <c r="J11" s="15"/>
      <c r="K11" s="15"/>
      <c r="L11" s="15"/>
      <c r="M11" s="15"/>
      <c r="N11" s="16"/>
      <c r="O11" s="26">
        <f>SUM(O12:O17)</f>
        <v>85124287.070000008</v>
      </c>
      <c r="P11" s="26">
        <f t="shared" ref="P11:T11" si="1">SUM(P12:P17)</f>
        <v>89287259.450000003</v>
      </c>
      <c r="Q11" s="26">
        <f t="shared" si="1"/>
        <v>176223.81000000003</v>
      </c>
      <c r="R11" s="26">
        <f t="shared" si="1"/>
        <v>92838.619999999981</v>
      </c>
      <c r="S11" s="26">
        <f t="shared" si="1"/>
        <v>26113744.120000001</v>
      </c>
      <c r="T11" s="26">
        <f t="shared" si="1"/>
        <v>65185113.649999999</v>
      </c>
      <c r="U11" s="27">
        <f t="shared" ref="U11:U24" si="2">Q11/O11</f>
        <v>2.0701942543740358E-3</v>
      </c>
      <c r="V11" s="28"/>
      <c r="W11" s="28"/>
      <c r="X11" s="29"/>
      <c r="Y11" s="30">
        <f t="shared" ref="Y11:Y24" si="3">R11/O11</f>
        <v>1.0906243470051769E-3</v>
      </c>
      <c r="Z11" s="29"/>
      <c r="AA11" s="29"/>
      <c r="AB11" s="29"/>
      <c r="AC11" s="30">
        <f t="shared" ref="AC11:AC24" si="4">S11/O11</f>
        <v>0.30677195685088043</v>
      </c>
      <c r="AD11" s="29"/>
      <c r="AE11" s="29"/>
      <c r="AF11" s="29"/>
      <c r="AG11" s="30">
        <f t="shared" ref="AG11:AG24" si="5">T11/O11</f>
        <v>0.76576398926426859</v>
      </c>
      <c r="AH11" s="29"/>
      <c r="AI11" s="29"/>
      <c r="AJ11" s="31"/>
    </row>
    <row r="12" spans="1:36" ht="45">
      <c r="A12" s="65" t="s">
        <v>45</v>
      </c>
      <c r="B12" s="32" t="s">
        <v>46</v>
      </c>
      <c r="C12" s="78" t="s">
        <v>47</v>
      </c>
      <c r="D12" s="78" t="s">
        <v>48</v>
      </c>
      <c r="E12" s="79" t="s">
        <v>49</v>
      </c>
      <c r="F12" s="33" t="s">
        <v>50</v>
      </c>
      <c r="G12" s="34" t="s">
        <v>51</v>
      </c>
      <c r="H12" s="54" t="s">
        <v>105</v>
      </c>
      <c r="I12" s="15"/>
      <c r="J12" s="15"/>
      <c r="K12" s="15"/>
      <c r="L12" s="15"/>
      <c r="M12" s="15"/>
      <c r="N12" s="16"/>
      <c r="O12" s="35">
        <f>O18</f>
        <v>32101995.780000001</v>
      </c>
      <c r="P12" s="35">
        <f t="shared" ref="P12:T12" si="6">P18</f>
        <v>35512758.170000002</v>
      </c>
      <c r="Q12" s="35">
        <f t="shared" si="6"/>
        <v>80084.94</v>
      </c>
      <c r="R12" s="35">
        <f t="shared" si="6"/>
        <v>59955.55</v>
      </c>
      <c r="S12" s="35">
        <f t="shared" si="6"/>
        <v>12761056.300000001</v>
      </c>
      <c r="T12" s="35">
        <f t="shared" si="6"/>
        <v>26582081.07</v>
      </c>
      <c r="U12" s="18">
        <f t="shared" si="2"/>
        <v>2.4947028386906106E-3</v>
      </c>
      <c r="V12" s="19"/>
      <c r="W12" s="19"/>
      <c r="X12" s="20"/>
      <c r="Y12" s="21">
        <f t="shared" si="3"/>
        <v>1.8676580238463916E-3</v>
      </c>
      <c r="Z12" s="20"/>
      <c r="AA12" s="20"/>
      <c r="AB12" s="20"/>
      <c r="AC12" s="21">
        <f t="shared" si="4"/>
        <v>0.39751597961240526</v>
      </c>
      <c r="AD12" s="20"/>
      <c r="AE12" s="20"/>
      <c r="AF12" s="20"/>
      <c r="AG12" s="21">
        <f t="shared" si="5"/>
        <v>0.82805073093184489</v>
      </c>
      <c r="AH12" s="20"/>
      <c r="AI12" s="20"/>
      <c r="AJ12" s="22"/>
    </row>
    <row r="13" spans="1:36" ht="76.5">
      <c r="A13" s="66"/>
      <c r="B13" s="32" t="s">
        <v>52</v>
      </c>
      <c r="C13" s="78" t="s">
        <v>53</v>
      </c>
      <c r="D13" s="78" t="s">
        <v>54</v>
      </c>
      <c r="E13" s="78" t="s">
        <v>55</v>
      </c>
      <c r="F13" s="33" t="s">
        <v>50</v>
      </c>
      <c r="G13" s="36" t="s">
        <v>56</v>
      </c>
      <c r="H13" s="54" t="s">
        <v>105</v>
      </c>
      <c r="I13" s="16"/>
      <c r="J13" s="16"/>
      <c r="K13" s="16"/>
      <c r="L13" s="16"/>
      <c r="M13" s="16"/>
      <c r="N13" s="16"/>
      <c r="O13" s="37">
        <f>O19+O20</f>
        <v>47143778.399999999</v>
      </c>
      <c r="P13" s="37">
        <f t="shared" ref="P13:T13" si="7">P19+P20</f>
        <v>47696100.75</v>
      </c>
      <c r="Q13" s="37">
        <f t="shared" si="7"/>
        <v>80478.960000000006</v>
      </c>
      <c r="R13" s="37">
        <f t="shared" si="7"/>
        <v>18262.509999999998</v>
      </c>
      <c r="S13" s="37">
        <f t="shared" si="7"/>
        <v>11405510.380000001</v>
      </c>
      <c r="T13" s="37">
        <f t="shared" si="7"/>
        <v>34641142.210000001</v>
      </c>
      <c r="U13" s="18">
        <f t="shared" si="2"/>
        <v>1.7070960947839515E-3</v>
      </c>
      <c r="V13" s="19"/>
      <c r="W13" s="19"/>
      <c r="X13" s="20"/>
      <c r="Y13" s="21">
        <f t="shared" si="3"/>
        <v>3.8737900566747954E-4</v>
      </c>
      <c r="Z13" s="20"/>
      <c r="AA13" s="20"/>
      <c r="AB13" s="20"/>
      <c r="AC13" s="21">
        <f t="shared" si="4"/>
        <v>0.241930340907932</v>
      </c>
      <c r="AD13" s="20"/>
      <c r="AE13" s="20"/>
      <c r="AF13" s="20"/>
      <c r="AG13" s="21">
        <f t="shared" si="5"/>
        <v>0.73479774820085275</v>
      </c>
      <c r="AH13" s="20"/>
      <c r="AI13" s="20"/>
      <c r="AJ13" s="22"/>
    </row>
    <row r="14" spans="1:36" ht="56.25">
      <c r="A14" s="66"/>
      <c r="B14" s="32" t="s">
        <v>57</v>
      </c>
      <c r="C14" s="78" t="s">
        <v>58</v>
      </c>
      <c r="D14" s="78" t="s">
        <v>59</v>
      </c>
      <c r="E14" s="78" t="s">
        <v>60</v>
      </c>
      <c r="F14" s="33" t="s">
        <v>50</v>
      </c>
      <c r="G14" s="38" t="s">
        <v>61</v>
      </c>
      <c r="H14" s="54" t="s">
        <v>105</v>
      </c>
      <c r="I14" s="16"/>
      <c r="J14" s="16"/>
      <c r="K14" s="16"/>
      <c r="L14" s="16"/>
      <c r="M14" s="16"/>
      <c r="N14" s="16"/>
      <c r="O14" s="37">
        <f>O21</f>
        <v>662848.06999999995</v>
      </c>
      <c r="P14" s="37">
        <f t="shared" ref="P14:T17" si="8">P21</f>
        <v>813725.05</v>
      </c>
      <c r="Q14" s="37">
        <f t="shared" si="8"/>
        <v>0</v>
      </c>
      <c r="R14" s="37">
        <f t="shared" si="8"/>
        <v>0</v>
      </c>
      <c r="S14" s="37">
        <f t="shared" si="8"/>
        <v>146522.01999999999</v>
      </c>
      <c r="T14" s="37">
        <f t="shared" si="8"/>
        <v>545394.22</v>
      </c>
      <c r="U14" s="18">
        <f t="shared" si="2"/>
        <v>0</v>
      </c>
      <c r="V14" s="19"/>
      <c r="W14" s="19"/>
      <c r="X14" s="20"/>
      <c r="Y14" s="21">
        <f t="shared" si="3"/>
        <v>0</v>
      </c>
      <c r="Z14" s="20"/>
      <c r="AA14" s="20"/>
      <c r="AB14" s="20"/>
      <c r="AC14" s="21">
        <f t="shared" si="4"/>
        <v>0.22104917647267194</v>
      </c>
      <c r="AD14" s="20"/>
      <c r="AE14" s="20"/>
      <c r="AF14" s="20"/>
      <c r="AG14" s="21">
        <f t="shared" si="5"/>
        <v>0.82280426644374183</v>
      </c>
      <c r="AH14" s="20"/>
      <c r="AI14" s="20"/>
      <c r="AJ14" s="22"/>
    </row>
    <row r="15" spans="1:36" ht="56.25">
      <c r="A15" s="66"/>
      <c r="B15" s="32" t="s">
        <v>62</v>
      </c>
      <c r="C15" s="78" t="s">
        <v>63</v>
      </c>
      <c r="D15" s="78" t="s">
        <v>64</v>
      </c>
      <c r="E15" s="78" t="s">
        <v>65</v>
      </c>
      <c r="F15" s="33" t="s">
        <v>50</v>
      </c>
      <c r="G15" s="34" t="s">
        <v>66</v>
      </c>
      <c r="H15" s="54" t="s">
        <v>105</v>
      </c>
      <c r="I15" s="16"/>
      <c r="J15" s="16"/>
      <c r="K15" s="16"/>
      <c r="L15" s="16"/>
      <c r="M15" s="16"/>
      <c r="N15" s="16"/>
      <c r="O15" s="37">
        <f>O22</f>
        <v>244730.78</v>
      </c>
      <c r="P15" s="37">
        <f t="shared" si="8"/>
        <v>236974.95</v>
      </c>
      <c r="Q15" s="37">
        <f t="shared" si="8"/>
        <v>0</v>
      </c>
      <c r="R15" s="37">
        <f t="shared" si="8"/>
        <v>510.4</v>
      </c>
      <c r="S15" s="37">
        <f t="shared" si="8"/>
        <v>53605.62</v>
      </c>
      <c r="T15" s="37">
        <f t="shared" si="8"/>
        <v>183149.39</v>
      </c>
      <c r="U15" s="18">
        <f t="shared" si="2"/>
        <v>0</v>
      </c>
      <c r="V15" s="19"/>
      <c r="W15" s="19"/>
      <c r="X15" s="20"/>
      <c r="Y15" s="21">
        <f t="shared" si="3"/>
        <v>2.0855570353675986E-3</v>
      </c>
      <c r="Z15" s="20"/>
      <c r="AA15" s="20"/>
      <c r="AB15" s="20"/>
      <c r="AC15" s="21">
        <f t="shared" si="4"/>
        <v>0.2190391417050197</v>
      </c>
      <c r="AD15" s="20"/>
      <c r="AE15" s="20"/>
      <c r="AF15" s="20"/>
      <c r="AG15" s="21">
        <f t="shared" si="5"/>
        <v>0.74837088330286861</v>
      </c>
      <c r="AH15" s="20"/>
      <c r="AI15" s="20"/>
      <c r="AJ15" s="22"/>
    </row>
    <row r="16" spans="1:36" ht="48">
      <c r="A16" s="66"/>
      <c r="B16" s="32" t="s">
        <v>67</v>
      </c>
      <c r="C16" s="78" t="s">
        <v>68</v>
      </c>
      <c r="D16" s="78" t="s">
        <v>69</v>
      </c>
      <c r="E16" s="78" t="s">
        <v>70</v>
      </c>
      <c r="F16" s="33" t="s">
        <v>50</v>
      </c>
      <c r="G16" s="36" t="s">
        <v>71</v>
      </c>
      <c r="H16" s="54" t="s">
        <v>105</v>
      </c>
      <c r="I16" s="16"/>
      <c r="J16" s="16"/>
      <c r="K16" s="16"/>
      <c r="L16" s="16"/>
      <c r="M16" s="16"/>
      <c r="N16" s="16"/>
      <c r="O16" s="37">
        <f>O23</f>
        <v>3493391.23</v>
      </c>
      <c r="P16" s="37">
        <f t="shared" si="8"/>
        <v>3751966.66</v>
      </c>
      <c r="Q16" s="37">
        <f t="shared" si="8"/>
        <v>131.5</v>
      </c>
      <c r="R16" s="37">
        <f t="shared" si="8"/>
        <v>9785.76</v>
      </c>
      <c r="S16" s="37">
        <f t="shared" si="8"/>
        <v>1282528.6000000001</v>
      </c>
      <c r="T16" s="37">
        <f t="shared" si="8"/>
        <v>2618424.58</v>
      </c>
      <c r="U16" s="18">
        <f t="shared" si="2"/>
        <v>3.7642505903926481E-5</v>
      </c>
      <c r="V16" s="19"/>
      <c r="W16" s="19"/>
      <c r="X16" s="20"/>
      <c r="Y16" s="21">
        <f t="shared" si="3"/>
        <v>2.8012207496152671E-3</v>
      </c>
      <c r="Z16" s="20"/>
      <c r="AA16" s="20"/>
      <c r="AB16" s="20"/>
      <c r="AC16" s="21">
        <f t="shared" si="4"/>
        <v>0.36712996499965456</v>
      </c>
      <c r="AD16" s="20"/>
      <c r="AE16" s="20"/>
      <c r="AF16" s="20"/>
      <c r="AG16" s="21">
        <f t="shared" si="5"/>
        <v>0.74953659856757582</v>
      </c>
      <c r="AH16" s="20"/>
      <c r="AI16" s="20"/>
      <c r="AJ16" s="22"/>
    </row>
    <row r="17" spans="1:36" ht="48">
      <c r="A17" s="66"/>
      <c r="B17" s="32" t="s">
        <v>72</v>
      </c>
      <c r="C17" s="78" t="s">
        <v>73</v>
      </c>
      <c r="D17" s="78" t="s">
        <v>74</v>
      </c>
      <c r="E17" s="78" t="s">
        <v>75</v>
      </c>
      <c r="F17" s="33" t="s">
        <v>50</v>
      </c>
      <c r="G17" s="39" t="s">
        <v>76</v>
      </c>
      <c r="H17" s="54" t="s">
        <v>105</v>
      </c>
      <c r="I17" s="16"/>
      <c r="J17" s="16"/>
      <c r="K17" s="16"/>
      <c r="L17" s="16"/>
      <c r="M17" s="16"/>
      <c r="N17" s="16"/>
      <c r="O17" s="37">
        <f>O24</f>
        <v>1477542.81</v>
      </c>
      <c r="P17" s="37">
        <f t="shared" si="8"/>
        <v>1275733.8700000001</v>
      </c>
      <c r="Q17" s="37">
        <f t="shared" si="8"/>
        <v>15528.41</v>
      </c>
      <c r="R17" s="37">
        <f t="shared" si="8"/>
        <v>4324.3999999999996</v>
      </c>
      <c r="S17" s="37">
        <f t="shared" si="8"/>
        <v>464521.2</v>
      </c>
      <c r="T17" s="37">
        <f t="shared" si="8"/>
        <v>614922.18000000005</v>
      </c>
      <c r="U17" s="18">
        <f t="shared" si="2"/>
        <v>1.0509617653650251E-2</v>
      </c>
      <c r="V17" s="19"/>
      <c r="W17" s="19"/>
      <c r="X17" s="20"/>
      <c r="Y17" s="21">
        <f t="shared" si="3"/>
        <v>2.9267510699063936E-3</v>
      </c>
      <c r="Z17" s="20"/>
      <c r="AA17" s="20"/>
      <c r="AB17" s="20"/>
      <c r="AC17" s="21">
        <f t="shared" si="4"/>
        <v>0.31438764200679908</v>
      </c>
      <c r="AD17" s="20"/>
      <c r="AE17" s="20"/>
      <c r="AF17" s="20"/>
      <c r="AG17" s="21">
        <f t="shared" si="5"/>
        <v>0.41617892614563229</v>
      </c>
      <c r="AH17" s="20"/>
      <c r="AI17" s="20"/>
      <c r="AJ17" s="22"/>
    </row>
    <row r="18" spans="1:36" ht="42" customHeight="1">
      <c r="A18" s="67" t="s">
        <v>77</v>
      </c>
      <c r="B18" s="40" t="str">
        <f>[1]Sheet1!A173</f>
        <v>04E33E079A010000</v>
      </c>
      <c r="C18" s="78" t="s">
        <v>78</v>
      </c>
      <c r="D18" s="78" t="s">
        <v>79</v>
      </c>
      <c r="E18" s="79" t="s">
        <v>80</v>
      </c>
      <c r="F18" s="13" t="s">
        <v>50</v>
      </c>
      <c r="G18" s="41" t="s">
        <v>81</v>
      </c>
      <c r="H18" s="54" t="s">
        <v>105</v>
      </c>
      <c r="I18" s="42"/>
      <c r="J18" s="42"/>
      <c r="K18" s="42"/>
      <c r="L18" s="42"/>
      <c r="M18" s="42"/>
      <c r="N18" s="42"/>
      <c r="O18" s="53">
        <f>[2]Sheet1!C252</f>
        <v>32101995.780000001</v>
      </c>
      <c r="P18" s="53">
        <f>[2]Sheet1!D252</f>
        <v>35512758.170000002</v>
      </c>
      <c r="Q18" s="53">
        <f>[2]Sheet1!E252</f>
        <v>80084.94</v>
      </c>
      <c r="R18" s="53">
        <f>[2]Sheet1!F252</f>
        <v>59955.55</v>
      </c>
      <c r="S18" s="53">
        <f>[2]Sheet1!G252</f>
        <v>12761056.300000001</v>
      </c>
      <c r="T18" s="53">
        <f>[2]Sheet1!H252</f>
        <v>26582081.07</v>
      </c>
      <c r="U18" s="18">
        <f t="shared" si="2"/>
        <v>2.4947028386906106E-3</v>
      </c>
      <c r="V18" s="44"/>
      <c r="W18" s="44"/>
      <c r="X18" s="20"/>
      <c r="Y18" s="21">
        <f t="shared" si="3"/>
        <v>1.8676580238463916E-3</v>
      </c>
      <c r="Z18" s="20"/>
      <c r="AA18" s="20"/>
      <c r="AB18" s="20"/>
      <c r="AC18" s="21">
        <f t="shared" si="4"/>
        <v>0.39751597961240526</v>
      </c>
      <c r="AD18" s="20"/>
      <c r="AE18" s="20"/>
      <c r="AF18" s="20"/>
      <c r="AG18" s="21">
        <f t="shared" si="5"/>
        <v>0.82805073093184489</v>
      </c>
      <c r="AH18" s="20"/>
      <c r="AI18" s="20"/>
      <c r="AJ18" s="22"/>
    </row>
    <row r="19" spans="1:36" ht="67.5">
      <c r="A19" s="67"/>
      <c r="B19" s="40" t="str">
        <f>[1]Sheet1!A174</f>
        <v>04E33E080A010000</v>
      </c>
      <c r="C19" s="76" t="s">
        <v>82</v>
      </c>
      <c r="D19" s="76" t="s">
        <v>83</v>
      </c>
      <c r="E19" s="79" t="s">
        <v>84</v>
      </c>
      <c r="F19" s="13" t="s">
        <v>50</v>
      </c>
      <c r="G19" s="45" t="s">
        <v>85</v>
      </c>
      <c r="H19" s="54" t="s">
        <v>105</v>
      </c>
      <c r="I19" s="42"/>
      <c r="J19" s="42"/>
      <c r="K19" s="42"/>
      <c r="L19" s="42"/>
      <c r="M19" s="42"/>
      <c r="N19" s="42"/>
      <c r="O19" s="53">
        <f>[2]Sheet1!C253</f>
        <v>47143778.399999999</v>
      </c>
      <c r="P19" s="53">
        <f>[2]Sheet1!D253</f>
        <v>47696100.75</v>
      </c>
      <c r="Q19" s="53">
        <f>[2]Sheet1!E253</f>
        <v>80478.960000000006</v>
      </c>
      <c r="R19" s="53">
        <f>[2]Sheet1!F253</f>
        <v>18262.509999999998</v>
      </c>
      <c r="S19" s="53">
        <f>[2]Sheet1!G253</f>
        <v>11405510.380000001</v>
      </c>
      <c r="T19" s="53">
        <f>[2]Sheet1!H253</f>
        <v>34641142.210000001</v>
      </c>
      <c r="U19" s="18">
        <f t="shared" si="2"/>
        <v>1.7070960947839515E-3</v>
      </c>
      <c r="V19" s="19"/>
      <c r="W19" s="19"/>
      <c r="X19" s="20"/>
      <c r="Y19" s="21">
        <f t="shared" si="3"/>
        <v>3.8737900566747954E-4</v>
      </c>
      <c r="Z19" s="20"/>
      <c r="AA19" s="20"/>
      <c r="AB19" s="20"/>
      <c r="AC19" s="21">
        <f t="shared" si="4"/>
        <v>0.241930340907932</v>
      </c>
      <c r="AD19" s="20"/>
      <c r="AE19" s="20"/>
      <c r="AF19" s="20"/>
      <c r="AG19" s="21">
        <f t="shared" si="5"/>
        <v>0.73479774820085275</v>
      </c>
      <c r="AH19" s="20"/>
      <c r="AI19" s="20"/>
      <c r="AJ19" s="22"/>
    </row>
    <row r="20" spans="1:36" ht="45" customHeight="1">
      <c r="A20" s="67"/>
      <c r="B20" s="40" t="str">
        <f>[1]Sheet1!A175</f>
        <v>04E33E080A020000</v>
      </c>
      <c r="C20" s="76" t="s">
        <v>86</v>
      </c>
      <c r="D20" s="76" t="s">
        <v>87</v>
      </c>
      <c r="E20" s="78" t="s">
        <v>88</v>
      </c>
      <c r="F20" s="13" t="s">
        <v>50</v>
      </c>
      <c r="G20" s="34" t="s">
        <v>89</v>
      </c>
      <c r="H20" s="54" t="s">
        <v>105</v>
      </c>
      <c r="I20" s="42"/>
      <c r="J20" s="42"/>
      <c r="K20" s="42"/>
      <c r="L20" s="42"/>
      <c r="M20" s="42"/>
      <c r="N20" s="42"/>
      <c r="O20" s="43"/>
      <c r="P20" s="43"/>
      <c r="Q20" s="43"/>
      <c r="R20" s="43"/>
      <c r="S20" s="43"/>
      <c r="T20" s="43"/>
      <c r="U20" s="18" t="e">
        <f t="shared" si="2"/>
        <v>#DIV/0!</v>
      </c>
      <c r="V20" s="19"/>
      <c r="W20" s="19"/>
      <c r="X20" s="20"/>
      <c r="Y20" s="21" t="e">
        <f t="shared" si="3"/>
        <v>#DIV/0!</v>
      </c>
      <c r="Z20" s="20"/>
      <c r="AA20" s="20"/>
      <c r="AB20" s="20"/>
      <c r="AC20" s="21" t="e">
        <f t="shared" si="4"/>
        <v>#DIV/0!</v>
      </c>
      <c r="AD20" s="20"/>
      <c r="AE20" s="20"/>
      <c r="AF20" s="20"/>
      <c r="AG20" s="21" t="e">
        <f t="shared" si="5"/>
        <v>#DIV/0!</v>
      </c>
      <c r="AH20" s="20"/>
      <c r="AI20" s="20"/>
      <c r="AJ20" s="22"/>
    </row>
    <row r="21" spans="1:36" ht="47.25" customHeight="1">
      <c r="A21" s="67"/>
      <c r="B21" s="40" t="str">
        <f>[1]Sheet1!A176</f>
        <v>04E33E081A010000</v>
      </c>
      <c r="C21" s="76" t="s">
        <v>90</v>
      </c>
      <c r="D21" s="76" t="s">
        <v>91</v>
      </c>
      <c r="E21" s="78" t="s">
        <v>92</v>
      </c>
      <c r="F21" s="13" t="s">
        <v>50</v>
      </c>
      <c r="G21" s="36">
        <v>1500</v>
      </c>
      <c r="H21" s="54" t="s">
        <v>105</v>
      </c>
      <c r="I21" s="42"/>
      <c r="J21" s="42"/>
      <c r="K21" s="42"/>
      <c r="L21" s="42"/>
      <c r="M21" s="42"/>
      <c r="N21" s="42"/>
      <c r="O21" s="43">
        <f>[2]Sheet1!C254</f>
        <v>662848.06999999995</v>
      </c>
      <c r="P21" s="43">
        <f>[2]Sheet1!D254</f>
        <v>813725.05</v>
      </c>
      <c r="Q21" s="43">
        <f>[2]Sheet1!E254</f>
        <v>0</v>
      </c>
      <c r="R21" s="43">
        <f>[2]Sheet1!F254</f>
        <v>0</v>
      </c>
      <c r="S21" s="43">
        <f>[2]Sheet1!G254</f>
        <v>146522.01999999999</v>
      </c>
      <c r="T21" s="43">
        <f>[2]Sheet1!H254</f>
        <v>545394.22</v>
      </c>
      <c r="U21" s="18">
        <f t="shared" si="2"/>
        <v>0</v>
      </c>
      <c r="V21" s="19"/>
      <c r="W21" s="19"/>
      <c r="X21" s="20"/>
      <c r="Y21" s="21">
        <f t="shared" si="3"/>
        <v>0</v>
      </c>
      <c r="Z21" s="20"/>
      <c r="AA21" s="20"/>
      <c r="AB21" s="20"/>
      <c r="AC21" s="21">
        <f t="shared" si="4"/>
        <v>0.22104917647267194</v>
      </c>
      <c r="AD21" s="20"/>
      <c r="AE21" s="20"/>
      <c r="AF21" s="20"/>
      <c r="AG21" s="21">
        <f t="shared" si="5"/>
        <v>0.82280426644374183</v>
      </c>
      <c r="AH21" s="20"/>
      <c r="AI21" s="20"/>
      <c r="AJ21" s="22"/>
    </row>
    <row r="22" spans="1:36" ht="60.75" customHeight="1">
      <c r="A22" s="67"/>
      <c r="B22" s="40" t="str">
        <f>[1]Sheet1!A177</f>
        <v>04E33E082A010000</v>
      </c>
      <c r="C22" s="76" t="s">
        <v>93</v>
      </c>
      <c r="D22" s="76" t="s">
        <v>94</v>
      </c>
      <c r="E22" s="76" t="s">
        <v>95</v>
      </c>
      <c r="F22" s="13" t="s">
        <v>50</v>
      </c>
      <c r="G22" s="46" t="s">
        <v>96</v>
      </c>
      <c r="H22" s="54" t="s">
        <v>105</v>
      </c>
      <c r="I22" s="42"/>
      <c r="J22" s="42"/>
      <c r="K22" s="42"/>
      <c r="L22" s="42"/>
      <c r="M22" s="42"/>
      <c r="N22" s="42"/>
      <c r="O22" s="43">
        <f>[2]Sheet1!C255</f>
        <v>244730.78</v>
      </c>
      <c r="P22" s="43">
        <f>[2]Sheet1!D255</f>
        <v>236974.95</v>
      </c>
      <c r="Q22" s="43">
        <f>[2]Sheet1!E255</f>
        <v>0</v>
      </c>
      <c r="R22" s="43">
        <f>[2]Sheet1!F255</f>
        <v>510.4</v>
      </c>
      <c r="S22" s="43">
        <f>[2]Sheet1!G255</f>
        <v>53605.62</v>
      </c>
      <c r="T22" s="43">
        <f>[2]Sheet1!H255</f>
        <v>183149.39</v>
      </c>
      <c r="U22" s="18">
        <f t="shared" si="2"/>
        <v>0</v>
      </c>
      <c r="V22" s="19"/>
      <c r="W22" s="19"/>
      <c r="X22" s="20"/>
      <c r="Y22" s="21">
        <f t="shared" si="3"/>
        <v>2.0855570353675986E-3</v>
      </c>
      <c r="Z22" s="20"/>
      <c r="AA22" s="20"/>
      <c r="AB22" s="20"/>
      <c r="AC22" s="21">
        <f t="shared" si="4"/>
        <v>0.2190391417050197</v>
      </c>
      <c r="AD22" s="20"/>
      <c r="AE22" s="20"/>
      <c r="AF22" s="20"/>
      <c r="AG22" s="21">
        <f t="shared" si="5"/>
        <v>0.74837088330286861</v>
      </c>
      <c r="AH22" s="20"/>
      <c r="AI22" s="20"/>
      <c r="AJ22" s="22"/>
    </row>
    <row r="23" spans="1:36" ht="56.25">
      <c r="A23" s="67"/>
      <c r="B23" s="40" t="str">
        <f>[1]Sheet1!A178</f>
        <v>04E33E148A010000</v>
      </c>
      <c r="C23" s="76" t="s">
        <v>97</v>
      </c>
      <c r="D23" s="76" t="s">
        <v>98</v>
      </c>
      <c r="E23" s="76" t="s">
        <v>99</v>
      </c>
      <c r="F23" s="33" t="s">
        <v>38</v>
      </c>
      <c r="G23" s="46" t="s">
        <v>100</v>
      </c>
      <c r="H23" s="54" t="s">
        <v>105</v>
      </c>
      <c r="I23" s="42"/>
      <c r="J23" s="42"/>
      <c r="K23" s="42"/>
      <c r="L23" s="42"/>
      <c r="M23" s="42"/>
      <c r="N23" s="42"/>
      <c r="O23" s="43">
        <f>[2]Sheet1!C256</f>
        <v>3493391.23</v>
      </c>
      <c r="P23" s="43">
        <f>[2]Sheet1!D256</f>
        <v>3751966.66</v>
      </c>
      <c r="Q23" s="43">
        <f>[2]Sheet1!E256</f>
        <v>131.5</v>
      </c>
      <c r="R23" s="43">
        <f>[2]Sheet1!F256</f>
        <v>9785.76</v>
      </c>
      <c r="S23" s="43">
        <f>[2]Sheet1!G256</f>
        <v>1282528.6000000001</v>
      </c>
      <c r="T23" s="43">
        <f>[2]Sheet1!H256</f>
        <v>2618424.58</v>
      </c>
      <c r="U23" s="18">
        <f t="shared" si="2"/>
        <v>3.7642505903926481E-5</v>
      </c>
      <c r="V23" s="19"/>
      <c r="W23" s="19"/>
      <c r="X23" s="20"/>
      <c r="Y23" s="21">
        <f t="shared" si="3"/>
        <v>2.8012207496152671E-3</v>
      </c>
      <c r="Z23" s="20"/>
      <c r="AA23" s="20"/>
      <c r="AB23" s="20"/>
      <c r="AC23" s="21">
        <f t="shared" si="4"/>
        <v>0.36712996499965456</v>
      </c>
      <c r="AD23" s="20"/>
      <c r="AE23" s="20"/>
      <c r="AF23" s="20"/>
      <c r="AG23" s="21">
        <f t="shared" si="5"/>
        <v>0.74953659856757582</v>
      </c>
      <c r="AH23" s="20"/>
      <c r="AI23" s="20"/>
      <c r="AJ23" s="22"/>
    </row>
    <row r="24" spans="1:36" ht="45">
      <c r="A24" s="67"/>
      <c r="B24" s="40" t="str">
        <f>[1]Sheet1!A179</f>
        <v>04E33G083A010000</v>
      </c>
      <c r="C24" s="76" t="s">
        <v>101</v>
      </c>
      <c r="D24" s="76" t="s">
        <v>102</v>
      </c>
      <c r="E24" s="76" t="s">
        <v>103</v>
      </c>
      <c r="F24" s="33" t="s">
        <v>38</v>
      </c>
      <c r="G24" s="38" t="s">
        <v>76</v>
      </c>
      <c r="H24" s="54" t="s">
        <v>105</v>
      </c>
      <c r="I24" s="42"/>
      <c r="J24" s="42"/>
      <c r="K24" s="42"/>
      <c r="L24" s="42"/>
      <c r="M24" s="42"/>
      <c r="N24" s="42"/>
      <c r="O24" s="43">
        <f>[2]Sheet1!C257</f>
        <v>1477542.81</v>
      </c>
      <c r="P24" s="43">
        <f>[2]Sheet1!D257</f>
        <v>1275733.8700000001</v>
      </c>
      <c r="Q24" s="43">
        <f>[2]Sheet1!E257</f>
        <v>15528.41</v>
      </c>
      <c r="R24" s="43">
        <f>[2]Sheet1!F257</f>
        <v>4324.3999999999996</v>
      </c>
      <c r="S24" s="43">
        <f>[2]Sheet1!G257</f>
        <v>464521.2</v>
      </c>
      <c r="T24" s="43">
        <f>[2]Sheet1!H257</f>
        <v>614922.18000000005</v>
      </c>
      <c r="U24" s="18">
        <f t="shared" si="2"/>
        <v>1.0509617653650251E-2</v>
      </c>
      <c r="V24" s="19"/>
      <c r="W24" s="19"/>
      <c r="X24" s="20"/>
      <c r="Y24" s="21">
        <f t="shared" si="3"/>
        <v>2.9267510699063936E-3</v>
      </c>
      <c r="Z24" s="20"/>
      <c r="AA24" s="20"/>
      <c r="AB24" s="20"/>
      <c r="AC24" s="21">
        <f t="shared" si="4"/>
        <v>0.31438764200679908</v>
      </c>
      <c r="AD24" s="20"/>
      <c r="AE24" s="20"/>
      <c r="AF24" s="20"/>
      <c r="AG24" s="21">
        <f t="shared" si="5"/>
        <v>0.41617892614563229</v>
      </c>
      <c r="AH24" s="20"/>
      <c r="AI24" s="20"/>
      <c r="AJ24" s="22"/>
    </row>
    <row r="25" spans="1:36">
      <c r="A25" s="47"/>
      <c r="B25" s="47"/>
      <c r="C25" s="47"/>
      <c r="D25" s="47"/>
      <c r="E25" s="47"/>
      <c r="F25" s="48"/>
      <c r="G25" s="47"/>
      <c r="H25" s="47"/>
      <c r="I25" s="47"/>
      <c r="J25" s="47"/>
      <c r="K25" s="47"/>
      <c r="L25" s="47"/>
      <c r="M25" s="47"/>
      <c r="N25" s="47"/>
      <c r="O25" s="49"/>
      <c r="P25" s="49"/>
      <c r="Q25" s="49"/>
      <c r="R25" s="49"/>
      <c r="S25" s="49"/>
      <c r="T25" s="49"/>
      <c r="U25" s="49"/>
      <c r="V25" s="49"/>
      <c r="W25" s="49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</row>
    <row r="26" spans="1:36">
      <c r="A26" s="47"/>
      <c r="F26"/>
      <c r="K26" s="47"/>
      <c r="L26" s="47"/>
      <c r="M26" s="47"/>
      <c r="N26" s="47"/>
      <c r="O26" s="49"/>
      <c r="P26" s="49"/>
      <c r="Q26" s="49"/>
      <c r="R26" s="49"/>
      <c r="S26" s="50"/>
      <c r="T26" s="49"/>
      <c r="U26" s="49"/>
      <c r="V26" s="49"/>
      <c r="W26" s="49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</row>
    <row r="27" spans="1:36">
      <c r="A27" s="47"/>
      <c r="B27" s="47"/>
      <c r="C27" s="47"/>
      <c r="D27" s="47"/>
      <c r="E27" s="47"/>
      <c r="F27" s="48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</row>
    <row r="28" spans="1:36">
      <c r="A28" s="47"/>
      <c r="B28" s="47"/>
      <c r="C28" s="47"/>
      <c r="D28" s="47"/>
      <c r="E28" s="47"/>
      <c r="F28" s="48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</row>
    <row r="29" spans="1:36">
      <c r="A29" s="47"/>
      <c r="B29" s="47"/>
      <c r="C29" s="47"/>
      <c r="D29" s="47"/>
      <c r="E29" s="47"/>
      <c r="F29" s="48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</row>
    <row r="30" spans="1:36">
      <c r="A30" s="47"/>
      <c r="B30" s="47"/>
      <c r="C30" s="47"/>
      <c r="D30" s="47"/>
      <c r="E30" s="47"/>
      <c r="F30" s="48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</row>
    <row r="31" spans="1:36">
      <c r="A31" s="47"/>
      <c r="B31" s="47"/>
      <c r="C31" s="47"/>
      <c r="D31" s="47"/>
      <c r="E31" s="47"/>
      <c r="F31" s="48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</row>
    <row r="32" spans="1:36">
      <c r="A32" s="47"/>
      <c r="B32" s="47"/>
      <c r="C32" s="47"/>
      <c r="D32" s="47"/>
      <c r="E32" s="47"/>
      <c r="F32" s="48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</row>
    <row r="33" spans="1:23">
      <c r="A33" s="47"/>
      <c r="B33" s="47"/>
      <c r="C33" s="47"/>
      <c r="D33" s="47"/>
      <c r="E33" s="47"/>
      <c r="F33" s="48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</row>
    <row r="34" spans="1:23">
      <c r="A34" s="47"/>
      <c r="B34" s="47"/>
      <c r="C34" s="47"/>
      <c r="D34" s="47"/>
      <c r="E34" s="47"/>
      <c r="F34" s="48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</row>
    <row r="37" spans="1:23" ht="18.75">
      <c r="B37" s="51" t="s">
        <v>104</v>
      </c>
    </row>
  </sheetData>
  <mergeCells count="30">
    <mergeCell ref="A12:A17"/>
    <mergeCell ref="A18:A24"/>
    <mergeCell ref="D1:AF1"/>
    <mergeCell ref="AG1:AJ6"/>
    <mergeCell ref="D2:AF2"/>
    <mergeCell ref="A7:A9"/>
    <mergeCell ref="B7:G7"/>
    <mergeCell ref="H7:N7"/>
    <mergeCell ref="O7:T7"/>
    <mergeCell ref="U7:AJ7"/>
    <mergeCell ref="B8:B9"/>
    <mergeCell ref="C8:C9"/>
    <mergeCell ref="Y8:AB8"/>
    <mergeCell ref="AC8:AF8"/>
    <mergeCell ref="AG8:AJ8"/>
    <mergeCell ref="M8:M9"/>
    <mergeCell ref="S8:S9"/>
    <mergeCell ref="T8:T9"/>
    <mergeCell ref="U8:X8"/>
    <mergeCell ref="D8:D9"/>
    <mergeCell ref="E8:E9"/>
    <mergeCell ref="F8:F9"/>
    <mergeCell ref="G8:G9"/>
    <mergeCell ref="H8:K8"/>
    <mergeCell ref="L8:L9"/>
    <mergeCell ref="P8:P9"/>
    <mergeCell ref="Q8:Q9"/>
    <mergeCell ref="R8:R9"/>
    <mergeCell ref="N8:N9"/>
    <mergeCell ref="O8:O9"/>
  </mergeCells>
  <pageMargins left="0.70866141732283472" right="0.33" top="0.74803149606299213" bottom="0.74803149606299213" header="0.31496062992125984" footer="0.31496062992125984"/>
  <pageSetup paperSize="5" scale="3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14 AFF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LATITUD</dc:creator>
  <cp:lastModifiedBy>Mayra</cp:lastModifiedBy>
  <cp:lastPrinted>2014-06-16T17:30:36Z</cp:lastPrinted>
  <dcterms:created xsi:type="dcterms:W3CDTF">2014-05-06T18:05:47Z</dcterms:created>
  <dcterms:modified xsi:type="dcterms:W3CDTF">2014-06-16T17:31:07Z</dcterms:modified>
</cp:coreProperties>
</file>